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2020 год\4 кв\"/>
    </mc:Choice>
  </mc:AlternateContent>
  <xr:revisionPtr revIDLastSave="0" documentId="13_ncr:1_{5A4A62CD-345C-487D-81CA-836994768676}" xr6:coauthVersionLast="37" xr6:coauthVersionMax="37" xr10:uidLastSave="{00000000-0000-0000-0000-000000000000}"/>
  <bookViews>
    <workbookView xWindow="0" yWindow="0" windowWidth="16380" windowHeight="8190" tabRatio="500" xr2:uid="{00000000-000D-0000-FFFF-FFFF00000000}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Результат!$A$1:$J$57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7" i="2"/>
  <c r="H57" i="2"/>
  <c r="H7" i="2"/>
  <c r="H53" i="2"/>
  <c r="H49" i="2"/>
  <c r="H44" i="2"/>
  <c r="H40" i="2"/>
  <c r="H34" i="2"/>
  <c r="H32" i="2"/>
  <c r="H27" i="2"/>
  <c r="H21" i="2"/>
  <c r="H18" i="2"/>
  <c r="I57" i="2" l="1"/>
  <c r="J57" i="2" s="1"/>
</calcChain>
</file>

<file path=xl/sharedStrings.xml><?xml version="1.0" encoding="utf-8"?>
<sst xmlns="http://schemas.openxmlformats.org/spreadsheetml/2006/main" count="248" uniqueCount="155">
  <si>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</si>
  <si>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</si>
  <si>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</si>
  <si>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</si>
  <si>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</si>
  <si>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</si>
  <si>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</si>
  <si>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</si>
  <si>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</si>
  <si>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</si>
  <si>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</si>
  <si>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</si>
  <si>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</si>
  <si>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</si>
  <si>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</si>
  <si>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</si>
  <si>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</si>
  <si>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</si>
  <si>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</si>
  <si>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</si>
  <si>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</si>
  <si>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</si>
  <si>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</si>
  <si>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</si>
  <si>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</si>
  <si>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</si>
  <si>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</si>
  <si>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</si>
  <si>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</si>
  <si>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</si>
  <si>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</si>
  <si>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</si>
  <si>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</si>
  <si>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</si>
  <si>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</si>
  <si>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</si>
  <si>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</si>
  <si>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</si>
  <si>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</si>
  <si>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</si>
  <si>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</si>
  <si>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</si>
  <si>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</si>
  <si>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</si>
  <si>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</si>
  <si>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</si>
  <si>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</si>
  <si>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</si>
  <si>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</si>
  <si>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</si>
  <si>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</si>
  <si>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</si>
  <si>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</si>
  <si>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</si>
  <si>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</si>
  <si>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</si>
  <si>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</si>
  <si>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</si>
  <si>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</si>
  <si>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</si>
  <si>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</si>
  <si>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</si>
  <si>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</si>
  <si>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</si>
  <si>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</si>
  <si>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</si>
  <si>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</si>
  <si>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</si>
  <si>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</si>
  <si>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</si>
  <si>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</si>
  <si>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</si>
  <si>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</si>
  <si>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</si>
  <si>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</si>
  <si>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</si>
  <si>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</si>
  <si>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</si>
  <si>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</si>
  <si>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</si>
  <si>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</si>
  <si>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</si>
  <si>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</si>
  <si>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</si>
  <si>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</si>
  <si>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</si>
  <si>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</si>
  <si>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</si>
  <si>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</si>
  <si>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</si>
  <si>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</si>
  <si>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</si>
  <si>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</si>
  <si>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</si>
  <si>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</si>
  <si>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</si>
  <si>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</si>
  <si>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</si>
  <si>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</si>
  <si>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</si>
  <si>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</si>
  <si>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</si>
  <si>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</si>
  <si>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</si>
  <si>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</si>
  <si>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</si>
  <si>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</si>
  <si>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</si>
  <si>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</si>
  <si>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</si>
  <si>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</si>
  <si>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</si>
  <si>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</si>
  <si>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</si>
  <si>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</si>
  <si>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</si>
  <si>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</si>
  <si>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</si>
  <si>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</si>
  <si>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</si>
  <si>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</si>
  <si>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</si>
  <si>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</si>
  <si>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</si>
  <si>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</si>
  <si>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</si>
  <si>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</si>
  <si>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</si>
  <si>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</si>
  <si>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</si>
  <si>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</si>
  <si>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</si>
  <si>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</si>
  <si>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</si>
  <si>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</si>
  <si>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</si>
  <si>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</si>
  <si>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</si>
  <si>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</si>
  <si>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</si>
  <si>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</si>
  <si>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</si>
  <si>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</si>
  <si>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</si>
  <si>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</si>
  <si>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5</t>
  </si>
  <si>
    <t>6</t>
  </si>
  <si>
    <t>1</t>
  </si>
  <si>
    <t>руб.</t>
  </si>
  <si>
    <t>Исполнение за
2019 год</t>
  </si>
  <si>
    <t>Исполнение за
2020 год</t>
  </si>
  <si>
    <t>% исполнения 2020г. к 2019г.</t>
  </si>
  <si>
    <t xml:space="preserve">Мобилизационная и вневойсковая подготовка	</t>
  </si>
  <si>
    <t>0203</t>
  </si>
  <si>
    <t>Аналитические данные о расходах бюджета Ленинского муниципального района по разделам, подразделам классификации расходов за 2020 год в сравнении с 2019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</si>
</sst>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"/>
    <numFmt numFmtId="165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64" fontId="14" fillId="0" borderId="25" xfId="3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3" fillId="0" borderId="0" xfId="0" applyFont="1"/>
    <xf numFmtId="0" fontId="12" fillId="0" borderId="34" xfId="0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64" fontId="13" fillId="0" borderId="25" xfId="4" applyNumberFormat="1" applyFont="1" applyFill="1" applyBorder="1" applyAlignment="1">
      <alignment horizontal="center" vertical="center"/>
    </xf>
    <xf numFmtId="4" fontId="13" fillId="0" borderId="27" xfId="4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3" fillId="0" borderId="30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3" fillId="0" borderId="40" xfId="4" applyNumberFormat="1" applyFont="1" applyFill="1" applyBorder="1" applyAlignment="1">
      <alignment horizontal="center"/>
    </xf>
    <xf numFmtId="164" fontId="13" fillId="0" borderId="40" xfId="4" applyNumberFormat="1" applyFont="1" applyFill="1" applyBorder="1" applyAlignment="1">
      <alignment horizontal="center" vertical="center"/>
    </xf>
    <xf numFmtId="164" fontId="13" fillId="0" borderId="25" xfId="3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49" fontId="14" fillId="0" borderId="41" xfId="3" applyNumberFormat="1" applyFont="1" applyFill="1" applyBorder="1" applyAlignment="1">
      <alignment horizontal="left" vertical="center" wrapText="1"/>
    </xf>
    <xf numFmtId="49" fontId="14" fillId="0" borderId="42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0" fontId="13" fillId="0" borderId="45" xfId="0" applyNumberFormat="1" applyFont="1" applyFill="1" applyBorder="1" applyAlignment="1">
      <alignment horizontal="right"/>
    </xf>
    <xf numFmtId="0" fontId="13" fillId="0" borderId="46" xfId="0" applyNumberFormat="1" applyFont="1" applyFill="1" applyBorder="1" applyAlignment="1">
      <alignment horizontal="right"/>
    </xf>
    <xf numFmtId="0" fontId="13" fillId="0" borderId="22" xfId="0" applyNumberFormat="1" applyFont="1" applyFill="1" applyBorder="1" applyAlignment="1">
      <alignment horizontal="right"/>
    </xf>
    <xf numFmtId="49" fontId="13" fillId="0" borderId="41" xfId="4" applyNumberFormat="1" applyFont="1" applyFill="1" applyBorder="1" applyAlignment="1">
      <alignment horizontal="left" vertical="center" wrapText="1"/>
    </xf>
    <xf numFmtId="49" fontId="13" fillId="0" borderId="42" xfId="4" applyNumberFormat="1" applyFont="1" applyFill="1" applyBorder="1" applyAlignment="1">
      <alignment horizontal="left" vertical="center" wrapText="1"/>
    </xf>
    <xf numFmtId="49" fontId="13" fillId="0" borderId="15" xfId="4" applyNumberFormat="1" applyFont="1" applyFill="1" applyBorder="1" applyAlignment="1">
      <alignment horizontal="left" vertical="center" wrapText="1"/>
    </xf>
    <xf numFmtId="49" fontId="14" fillId="0" borderId="41" xfId="4" applyNumberFormat="1" applyFont="1" applyFill="1" applyBorder="1" applyAlignment="1">
      <alignment horizontal="left" vertical="center" wrapText="1"/>
    </xf>
    <xf numFmtId="49" fontId="14" fillId="0" borderId="42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43" xfId="4" applyNumberFormat="1" applyFont="1" applyFill="1" applyBorder="1" applyAlignment="1">
      <alignment horizontal="left" wrapText="1"/>
    </xf>
    <xf numFmtId="49" fontId="13" fillId="0" borderId="47" xfId="4" applyNumberFormat="1" applyFont="1" applyFill="1" applyBorder="1" applyAlignment="1">
      <alignment horizontal="left" wrapText="1"/>
    </xf>
    <xf numFmtId="49" fontId="13" fillId="0" borderId="44" xfId="4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3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 xr:uid="{00000000-0005-0000-0000-000000000000}"/>
    <cellStyle name="10" xfId="11" xr:uid="{00000000-0005-0000-0000-000001000000}"/>
    <cellStyle name="2" xfId="3" xr:uid="{00000000-0005-0000-0000-000002000000}"/>
    <cellStyle name="3" xfId="4" xr:uid="{00000000-0005-0000-0000-000003000000}"/>
    <cellStyle name="4" xfId="5" xr:uid="{00000000-0005-0000-0000-000004000000}"/>
    <cellStyle name="5" xfId="6" xr:uid="{00000000-0005-0000-0000-000005000000}"/>
    <cellStyle name="6" xfId="7" xr:uid="{00000000-0005-0000-0000-000006000000}"/>
    <cellStyle name="7" xfId="8" xr:uid="{00000000-0005-0000-0000-000007000000}"/>
    <cellStyle name="8" xfId="9" xr:uid="{00000000-0005-0000-0000-000008000000}"/>
    <cellStyle name="9" xfId="10" xr:uid="{00000000-0005-0000-0000-000009000000}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zoomScaleNormal="80" zoomScaleSheetLayoutView="100" workbookViewId="0">
      <selection activeCell="J16" sqref="J16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9" customWidth="1"/>
    <col min="10" max="10" width="15.7109375" style="81" customWidth="1"/>
    <col min="11" max="11" width="1.5703125" customWidth="1"/>
  </cols>
  <sheetData>
    <row r="1" spans="1:10" x14ac:dyDescent="0.2">
      <c r="B1" s="125" t="s">
        <v>154</v>
      </c>
      <c r="C1" s="125"/>
      <c r="D1" s="125"/>
      <c r="E1" s="125"/>
      <c r="F1" s="125"/>
      <c r="G1" s="125"/>
      <c r="H1" s="125"/>
      <c r="I1" s="125"/>
      <c r="J1" s="125"/>
    </row>
    <row r="2" spans="1:10" x14ac:dyDescent="0.2"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6.5" customHeight="1" x14ac:dyDescent="0.2"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 customHeight="1" thickBot="1" x14ac:dyDescent="0.25">
      <c r="B4" s="79"/>
      <c r="C4" s="79"/>
      <c r="D4" s="79"/>
      <c r="E4" s="79"/>
      <c r="F4" s="79"/>
      <c r="G4" s="79"/>
      <c r="H4" s="84"/>
      <c r="I4" s="85" t="s">
        <v>148</v>
      </c>
    </row>
    <row r="5" spans="1:10" ht="55.5" customHeight="1" thickBot="1" x14ac:dyDescent="0.3">
      <c r="A5" s="94"/>
      <c r="B5" s="123" t="s">
        <v>4</v>
      </c>
      <c r="C5" s="124"/>
      <c r="D5" s="124"/>
      <c r="E5" s="124"/>
      <c r="F5" s="124"/>
      <c r="G5" s="82" t="s">
        <v>6</v>
      </c>
      <c r="H5" s="82" t="s">
        <v>149</v>
      </c>
      <c r="I5" s="82" t="s">
        <v>150</v>
      </c>
      <c r="J5" s="83" t="s">
        <v>151</v>
      </c>
    </row>
    <row r="6" spans="1:10" s="93" customFormat="1" ht="15" customHeight="1" thickBot="1" x14ac:dyDescent="0.25">
      <c r="A6" s="95">
        <v>1</v>
      </c>
      <c r="B6" s="129" t="s">
        <v>143</v>
      </c>
      <c r="C6" s="130"/>
      <c r="D6" s="130"/>
      <c r="E6" s="130"/>
      <c r="F6" s="130"/>
      <c r="G6" s="105" t="s">
        <v>144</v>
      </c>
      <c r="H6" s="105" t="s">
        <v>145</v>
      </c>
      <c r="I6" s="105" t="s">
        <v>145</v>
      </c>
      <c r="J6" s="106" t="s">
        <v>146</v>
      </c>
    </row>
    <row r="7" spans="1:10" ht="26.45" customHeight="1" x14ac:dyDescent="0.25">
      <c r="A7" s="134" t="s">
        <v>147</v>
      </c>
      <c r="B7" s="126" t="s">
        <v>45</v>
      </c>
      <c r="C7" s="127"/>
      <c r="D7" s="127"/>
      <c r="E7" s="127"/>
      <c r="F7" s="128"/>
      <c r="G7" s="107" t="s">
        <v>46</v>
      </c>
      <c r="H7" s="108">
        <f>H8+H9+H10+H11+H12+H13+H14</f>
        <v>871795715.63999999</v>
      </c>
      <c r="I7" s="108">
        <v>824263962.58000004</v>
      </c>
      <c r="J7" s="98">
        <f>I7/H7*100</f>
        <v>94.547833602840541</v>
      </c>
    </row>
    <row r="8" spans="1:10" s="91" customFormat="1" ht="42.75" customHeight="1" x14ac:dyDescent="0.2">
      <c r="A8" s="135"/>
      <c r="B8" s="111" t="s">
        <v>47</v>
      </c>
      <c r="C8" s="112"/>
      <c r="D8" s="112"/>
      <c r="E8" s="112"/>
      <c r="F8" s="113"/>
      <c r="G8" s="90" t="s">
        <v>48</v>
      </c>
      <c r="H8" s="86">
        <v>3035260.99</v>
      </c>
      <c r="I8" s="86">
        <v>2986818.22</v>
      </c>
      <c r="J8" s="98">
        <f t="shared" ref="J8:J56" si="0">I8/H8*100</f>
        <v>98.403999848461126</v>
      </c>
    </row>
    <row r="9" spans="1:10" s="91" customFormat="1" ht="55.15" customHeight="1" x14ac:dyDescent="0.2">
      <c r="A9" s="135"/>
      <c r="B9" s="111" t="s">
        <v>49</v>
      </c>
      <c r="C9" s="112"/>
      <c r="D9" s="112"/>
      <c r="E9" s="112"/>
      <c r="F9" s="113"/>
      <c r="G9" s="90" t="s">
        <v>50</v>
      </c>
      <c r="H9" s="86">
        <v>9191181.1400000006</v>
      </c>
      <c r="I9" s="86">
        <v>14720866.199999999</v>
      </c>
      <c r="J9" s="98">
        <f t="shared" si="0"/>
        <v>160.16294288809979</v>
      </c>
    </row>
    <row r="10" spans="1:10" s="91" customFormat="1" ht="55.15" customHeight="1" x14ac:dyDescent="0.2">
      <c r="A10" s="135"/>
      <c r="B10" s="111" t="s">
        <v>51</v>
      </c>
      <c r="C10" s="112"/>
      <c r="D10" s="112"/>
      <c r="E10" s="112"/>
      <c r="F10" s="113"/>
      <c r="G10" s="90" t="s">
        <v>52</v>
      </c>
      <c r="H10" s="86">
        <v>324743207.05000001</v>
      </c>
      <c r="I10" s="86">
        <v>317898288.47000003</v>
      </c>
      <c r="J10" s="98">
        <f t="shared" si="0"/>
        <v>97.892205770159151</v>
      </c>
    </row>
    <row r="11" spans="1:10" s="91" customFormat="1" ht="55.15" customHeight="1" x14ac:dyDescent="0.2">
      <c r="A11" s="135"/>
      <c r="B11" s="111" t="s">
        <v>53</v>
      </c>
      <c r="C11" s="112"/>
      <c r="D11" s="112"/>
      <c r="E11" s="112"/>
      <c r="F11" s="113"/>
      <c r="G11" s="90" t="s">
        <v>54</v>
      </c>
      <c r="H11" s="86">
        <v>54745793.399999999</v>
      </c>
      <c r="I11" s="86">
        <v>53567491.590000004</v>
      </c>
      <c r="J11" s="98">
        <f t="shared" si="0"/>
        <v>97.847685206805323</v>
      </c>
    </row>
    <row r="12" spans="1:10" s="91" customFormat="1" ht="22.9" customHeight="1" x14ac:dyDescent="0.2">
      <c r="A12" s="135"/>
      <c r="B12" s="111" t="s">
        <v>55</v>
      </c>
      <c r="C12" s="112"/>
      <c r="D12" s="112"/>
      <c r="E12" s="112"/>
      <c r="F12" s="113"/>
      <c r="G12" s="90" t="s">
        <v>56</v>
      </c>
      <c r="H12" s="86">
        <v>5114410.0599999996</v>
      </c>
      <c r="I12" s="86">
        <v>1523637.07</v>
      </c>
      <c r="J12" s="98">
        <f t="shared" si="0"/>
        <v>29.791061962677279</v>
      </c>
    </row>
    <row r="13" spans="1:10" s="91" customFormat="1" ht="22.9" customHeight="1" x14ac:dyDescent="0.2">
      <c r="A13" s="135"/>
      <c r="B13" s="111" t="s">
        <v>57</v>
      </c>
      <c r="C13" s="112"/>
      <c r="D13" s="112"/>
      <c r="E13" s="112"/>
      <c r="F13" s="113"/>
      <c r="G13" s="90" t="s">
        <v>58</v>
      </c>
      <c r="H13" s="86">
        <v>0</v>
      </c>
      <c r="I13" s="86">
        <v>0</v>
      </c>
      <c r="J13" s="98">
        <v>0</v>
      </c>
    </row>
    <row r="14" spans="1:10" s="91" customFormat="1" ht="22.9" customHeight="1" x14ac:dyDescent="0.2">
      <c r="A14" s="136"/>
      <c r="B14" s="111" t="s">
        <v>59</v>
      </c>
      <c r="C14" s="112"/>
      <c r="D14" s="112"/>
      <c r="E14" s="112"/>
      <c r="F14" s="113"/>
      <c r="G14" s="90" t="s">
        <v>60</v>
      </c>
      <c r="H14" s="86">
        <v>474965863</v>
      </c>
      <c r="I14" s="86">
        <v>433566861.02999997</v>
      </c>
      <c r="J14" s="98">
        <f t="shared" si="0"/>
        <v>91.283794227123209</v>
      </c>
    </row>
    <row r="15" spans="1:10" s="91" customFormat="1" ht="27.2" customHeight="1" x14ac:dyDescent="0.2">
      <c r="A15" s="99">
        <v>2</v>
      </c>
      <c r="B15" s="117" t="s">
        <v>61</v>
      </c>
      <c r="C15" s="118"/>
      <c r="D15" s="118"/>
      <c r="E15" s="118"/>
      <c r="F15" s="119"/>
      <c r="G15" s="100" t="s">
        <v>62</v>
      </c>
      <c r="H15" s="109">
        <v>36000</v>
      </c>
      <c r="I15" s="109">
        <v>47200</v>
      </c>
      <c r="J15" s="98">
        <f t="shared" si="0"/>
        <v>131.11111111111111</v>
      </c>
    </row>
    <row r="16" spans="1:10" s="91" customFormat="1" ht="27.2" customHeight="1" x14ac:dyDescent="0.2">
      <c r="A16" s="99"/>
      <c r="B16" s="120" t="s">
        <v>152</v>
      </c>
      <c r="C16" s="121"/>
      <c r="D16" s="121"/>
      <c r="E16" s="121"/>
      <c r="F16" s="122"/>
      <c r="G16" s="110" t="s">
        <v>153</v>
      </c>
      <c r="H16" s="109">
        <v>0</v>
      </c>
      <c r="I16" s="109">
        <v>0</v>
      </c>
      <c r="J16" s="98">
        <v>0</v>
      </c>
    </row>
    <row r="17" spans="1:10" s="91" customFormat="1" ht="23.1" customHeight="1" x14ac:dyDescent="0.2">
      <c r="A17" s="92"/>
      <c r="B17" s="111" t="s">
        <v>63</v>
      </c>
      <c r="C17" s="112"/>
      <c r="D17" s="112"/>
      <c r="E17" s="112"/>
      <c r="F17" s="113"/>
      <c r="G17" s="90" t="s">
        <v>64</v>
      </c>
      <c r="H17" s="86">
        <v>36000</v>
      </c>
      <c r="I17" s="86">
        <v>47200</v>
      </c>
      <c r="J17" s="98">
        <f t="shared" si="0"/>
        <v>131.11111111111111</v>
      </c>
    </row>
    <row r="18" spans="1:10" s="91" customFormat="1" ht="38.25" customHeight="1" x14ac:dyDescent="0.2">
      <c r="A18" s="99">
        <v>3</v>
      </c>
      <c r="B18" s="117" t="s">
        <v>65</v>
      </c>
      <c r="C18" s="118"/>
      <c r="D18" s="118"/>
      <c r="E18" s="118"/>
      <c r="F18" s="119"/>
      <c r="G18" s="100" t="s">
        <v>66</v>
      </c>
      <c r="H18" s="109">
        <f>H19+H20</f>
        <v>76775965.120000005</v>
      </c>
      <c r="I18" s="109">
        <v>96160950.25</v>
      </c>
      <c r="J18" s="98">
        <f t="shared" si="0"/>
        <v>125.24876776176173</v>
      </c>
    </row>
    <row r="19" spans="1:10" s="91" customFormat="1" ht="46.5" customHeight="1" x14ac:dyDescent="0.2">
      <c r="A19" s="131"/>
      <c r="B19" s="111" t="s">
        <v>67</v>
      </c>
      <c r="C19" s="112"/>
      <c r="D19" s="112"/>
      <c r="E19" s="112"/>
      <c r="F19" s="113"/>
      <c r="G19" s="90" t="s">
        <v>68</v>
      </c>
      <c r="H19" s="86">
        <v>33629365.549999997</v>
      </c>
      <c r="I19" s="86">
        <v>35013918.009999998</v>
      </c>
      <c r="J19" s="98">
        <f t="shared" si="0"/>
        <v>104.11709360957599</v>
      </c>
    </row>
    <row r="20" spans="1:10" s="91" customFormat="1" ht="46.5" customHeight="1" x14ac:dyDescent="0.2">
      <c r="A20" s="133"/>
      <c r="B20" s="111" t="s">
        <v>69</v>
      </c>
      <c r="C20" s="112"/>
      <c r="D20" s="112"/>
      <c r="E20" s="112"/>
      <c r="F20" s="113"/>
      <c r="G20" s="90" t="s">
        <v>70</v>
      </c>
      <c r="H20" s="86">
        <v>43146599.57</v>
      </c>
      <c r="I20" s="86">
        <v>61147032.240000002</v>
      </c>
      <c r="J20" s="98">
        <f t="shared" si="0"/>
        <v>141.71923824679749</v>
      </c>
    </row>
    <row r="21" spans="1:10" s="91" customFormat="1" ht="37.35" customHeight="1" x14ac:dyDescent="0.2">
      <c r="A21" s="99">
        <v>4</v>
      </c>
      <c r="B21" s="117" t="s">
        <v>71</v>
      </c>
      <c r="C21" s="118"/>
      <c r="D21" s="118"/>
      <c r="E21" s="118"/>
      <c r="F21" s="119"/>
      <c r="G21" s="100" t="s">
        <v>72</v>
      </c>
      <c r="H21" s="97">
        <f>SUM(H22:H26)</f>
        <v>825035354.07999992</v>
      </c>
      <c r="I21" s="97">
        <v>617218931.27999997</v>
      </c>
      <c r="J21" s="98">
        <f t="shared" si="0"/>
        <v>74.811209995753842</v>
      </c>
    </row>
    <row r="22" spans="1:10" s="91" customFormat="1" ht="22.9" customHeight="1" x14ac:dyDescent="0.2">
      <c r="A22" s="131"/>
      <c r="B22" s="111" t="s">
        <v>73</v>
      </c>
      <c r="C22" s="112"/>
      <c r="D22" s="112"/>
      <c r="E22" s="112"/>
      <c r="F22" s="113"/>
      <c r="G22" s="90" t="s">
        <v>74</v>
      </c>
      <c r="H22" s="86">
        <v>2526649.14</v>
      </c>
      <c r="I22" s="86">
        <v>2322273.35</v>
      </c>
      <c r="J22" s="98">
        <f t="shared" si="0"/>
        <v>91.911192307452708</v>
      </c>
    </row>
    <row r="23" spans="1:10" s="91" customFormat="1" ht="22.9" customHeight="1" x14ac:dyDescent="0.2">
      <c r="A23" s="132"/>
      <c r="B23" s="111" t="s">
        <v>75</v>
      </c>
      <c r="C23" s="112"/>
      <c r="D23" s="112"/>
      <c r="E23" s="112"/>
      <c r="F23" s="113"/>
      <c r="G23" s="90" t="s">
        <v>76</v>
      </c>
      <c r="H23" s="86">
        <v>118394021.02</v>
      </c>
      <c r="I23" s="86">
        <v>104709435.15000001</v>
      </c>
      <c r="J23" s="98">
        <f t="shared" si="0"/>
        <v>88.441489061607015</v>
      </c>
    </row>
    <row r="24" spans="1:10" s="91" customFormat="1" ht="22.9" customHeight="1" x14ac:dyDescent="0.2">
      <c r="A24" s="132"/>
      <c r="B24" s="111" t="s">
        <v>77</v>
      </c>
      <c r="C24" s="112"/>
      <c r="D24" s="112"/>
      <c r="E24" s="112"/>
      <c r="F24" s="113"/>
      <c r="G24" s="90" t="s">
        <v>78</v>
      </c>
      <c r="H24" s="86">
        <v>635321316.75</v>
      </c>
      <c r="I24" s="86">
        <v>474035438.42000002</v>
      </c>
      <c r="J24" s="98">
        <f t="shared" si="0"/>
        <v>74.613494923315116</v>
      </c>
    </row>
    <row r="25" spans="1:10" s="91" customFormat="1" ht="22.9" customHeight="1" x14ac:dyDescent="0.2">
      <c r="A25" s="132"/>
      <c r="B25" s="111" t="s">
        <v>79</v>
      </c>
      <c r="C25" s="112"/>
      <c r="D25" s="112"/>
      <c r="E25" s="112"/>
      <c r="F25" s="113"/>
      <c r="G25" s="90" t="s">
        <v>80</v>
      </c>
      <c r="H25" s="86">
        <v>51928176.920000002</v>
      </c>
      <c r="I25" s="86">
        <v>28927755.120000001</v>
      </c>
      <c r="J25" s="98">
        <f t="shared" si="0"/>
        <v>55.707241878654422</v>
      </c>
    </row>
    <row r="26" spans="1:10" s="91" customFormat="1" ht="22.9" customHeight="1" x14ac:dyDescent="0.2">
      <c r="A26" s="133"/>
      <c r="B26" s="111" t="s">
        <v>81</v>
      </c>
      <c r="C26" s="112"/>
      <c r="D26" s="112"/>
      <c r="E26" s="112"/>
      <c r="F26" s="113"/>
      <c r="G26" s="90" t="s">
        <v>82</v>
      </c>
      <c r="H26" s="86">
        <v>16865190.25</v>
      </c>
      <c r="I26" s="86">
        <v>7224029.2400000002</v>
      </c>
      <c r="J26" s="98">
        <f t="shared" si="0"/>
        <v>42.833962338491851</v>
      </c>
    </row>
    <row r="27" spans="1:10" s="91" customFormat="1" ht="27.95" customHeight="1" x14ac:dyDescent="0.2">
      <c r="A27" s="99">
        <v>5</v>
      </c>
      <c r="B27" s="117" t="s">
        <v>83</v>
      </c>
      <c r="C27" s="118"/>
      <c r="D27" s="118"/>
      <c r="E27" s="118"/>
      <c r="F27" s="119"/>
      <c r="G27" s="100" t="s">
        <v>84</v>
      </c>
      <c r="H27" s="97">
        <f>SUM(H28:H31)</f>
        <v>1554220373.05</v>
      </c>
      <c r="I27" s="97">
        <v>1244291011.55</v>
      </c>
      <c r="J27" s="98">
        <f t="shared" si="0"/>
        <v>80.058853501463574</v>
      </c>
    </row>
    <row r="28" spans="1:10" s="91" customFormat="1" ht="24.4" customHeight="1" x14ac:dyDescent="0.2">
      <c r="A28" s="131"/>
      <c r="B28" s="111" t="s">
        <v>85</v>
      </c>
      <c r="C28" s="112"/>
      <c r="D28" s="112"/>
      <c r="E28" s="112"/>
      <c r="F28" s="113"/>
      <c r="G28" s="90" t="s">
        <v>86</v>
      </c>
      <c r="H28" s="86">
        <v>111841767.93000001</v>
      </c>
      <c r="I28" s="86">
        <v>51224419.600000001</v>
      </c>
      <c r="J28" s="98">
        <f t="shared" si="0"/>
        <v>45.800795667018207</v>
      </c>
    </row>
    <row r="29" spans="1:10" s="91" customFormat="1" ht="24.4" customHeight="1" x14ac:dyDescent="0.2">
      <c r="A29" s="132"/>
      <c r="B29" s="111" t="s">
        <v>87</v>
      </c>
      <c r="C29" s="112"/>
      <c r="D29" s="112"/>
      <c r="E29" s="112"/>
      <c r="F29" s="113"/>
      <c r="G29" s="90" t="s">
        <v>88</v>
      </c>
      <c r="H29" s="86">
        <v>101248465.37</v>
      </c>
      <c r="I29" s="86">
        <v>200633101.90000001</v>
      </c>
      <c r="J29" s="98">
        <f t="shared" si="0"/>
        <v>198.15915349117751</v>
      </c>
    </row>
    <row r="30" spans="1:10" s="91" customFormat="1" ht="24.4" customHeight="1" x14ac:dyDescent="0.2">
      <c r="A30" s="132"/>
      <c r="B30" s="111" t="s">
        <v>89</v>
      </c>
      <c r="C30" s="112"/>
      <c r="D30" s="112"/>
      <c r="E30" s="112"/>
      <c r="F30" s="113"/>
      <c r="G30" s="90" t="s">
        <v>90</v>
      </c>
      <c r="H30" s="86">
        <v>1324890702.45</v>
      </c>
      <c r="I30" s="86">
        <v>978204812.24000001</v>
      </c>
      <c r="J30" s="98">
        <f t="shared" si="0"/>
        <v>73.832868660871014</v>
      </c>
    </row>
    <row r="31" spans="1:10" s="91" customFormat="1" ht="24.4" customHeight="1" x14ac:dyDescent="0.2">
      <c r="A31" s="133"/>
      <c r="B31" s="111" t="s">
        <v>91</v>
      </c>
      <c r="C31" s="112"/>
      <c r="D31" s="112"/>
      <c r="E31" s="112"/>
      <c r="F31" s="113"/>
      <c r="G31" s="90" t="s">
        <v>92</v>
      </c>
      <c r="H31" s="86">
        <v>16239437.300000001</v>
      </c>
      <c r="I31" s="86">
        <v>14228677.810000001</v>
      </c>
      <c r="J31" s="98">
        <f t="shared" si="0"/>
        <v>87.618047024326401</v>
      </c>
    </row>
    <row r="32" spans="1:10" s="91" customFormat="1" ht="28.5" customHeight="1" x14ac:dyDescent="0.2">
      <c r="A32" s="99">
        <v>6</v>
      </c>
      <c r="B32" s="117" t="s">
        <v>93</v>
      </c>
      <c r="C32" s="118"/>
      <c r="D32" s="118"/>
      <c r="E32" s="118"/>
      <c r="F32" s="119"/>
      <c r="G32" s="100" t="s">
        <v>94</v>
      </c>
      <c r="H32" s="97">
        <f>H33</f>
        <v>2819607.76</v>
      </c>
      <c r="I32" s="97">
        <v>3994752.1</v>
      </c>
      <c r="J32" s="98">
        <f t="shared" si="0"/>
        <v>141.67758213291341</v>
      </c>
    </row>
    <row r="33" spans="1:10" s="91" customFormat="1" ht="25.5" customHeight="1" x14ac:dyDescent="0.2">
      <c r="A33" s="92"/>
      <c r="B33" s="111" t="s">
        <v>95</v>
      </c>
      <c r="C33" s="112"/>
      <c r="D33" s="112"/>
      <c r="E33" s="112"/>
      <c r="F33" s="113"/>
      <c r="G33" s="90" t="s">
        <v>96</v>
      </c>
      <c r="H33" s="86">
        <v>2819607.76</v>
      </c>
      <c r="I33" s="86">
        <v>3994752.1</v>
      </c>
      <c r="J33" s="98">
        <f t="shared" si="0"/>
        <v>141.67758213291341</v>
      </c>
    </row>
    <row r="34" spans="1:10" s="91" customFormat="1" ht="29.25" customHeight="1" x14ac:dyDescent="0.2">
      <c r="A34" s="99">
        <v>7</v>
      </c>
      <c r="B34" s="117" t="s">
        <v>97</v>
      </c>
      <c r="C34" s="118"/>
      <c r="D34" s="118"/>
      <c r="E34" s="118"/>
      <c r="F34" s="119"/>
      <c r="G34" s="100" t="s">
        <v>98</v>
      </c>
      <c r="H34" s="97">
        <f>SUM(H35:H39)</f>
        <v>3918259980.4600005</v>
      </c>
      <c r="I34" s="97">
        <v>4900138308.8000002</v>
      </c>
      <c r="J34" s="98">
        <f t="shared" si="0"/>
        <v>125.05903980941888</v>
      </c>
    </row>
    <row r="35" spans="1:10" s="91" customFormat="1" ht="22.7" customHeight="1" x14ac:dyDescent="0.2">
      <c r="A35" s="131"/>
      <c r="B35" s="111" t="s">
        <v>99</v>
      </c>
      <c r="C35" s="112"/>
      <c r="D35" s="112"/>
      <c r="E35" s="112"/>
      <c r="F35" s="113"/>
      <c r="G35" s="90" t="s">
        <v>100</v>
      </c>
      <c r="H35" s="86">
        <v>1365993534.7</v>
      </c>
      <c r="I35" s="86">
        <v>1769670853.6700001</v>
      </c>
      <c r="J35" s="98">
        <f t="shared" si="0"/>
        <v>129.55192017498501</v>
      </c>
    </row>
    <row r="36" spans="1:10" s="91" customFormat="1" ht="22.7" customHeight="1" x14ac:dyDescent="0.2">
      <c r="A36" s="132"/>
      <c r="B36" s="111" t="s">
        <v>101</v>
      </c>
      <c r="C36" s="112"/>
      <c r="D36" s="112"/>
      <c r="E36" s="112"/>
      <c r="F36" s="113"/>
      <c r="G36" s="90" t="s">
        <v>102</v>
      </c>
      <c r="H36" s="86">
        <v>2131075836.2</v>
      </c>
      <c r="I36" s="86">
        <v>2702567975.0700002</v>
      </c>
      <c r="J36" s="98">
        <f t="shared" si="0"/>
        <v>126.8170718827655</v>
      </c>
    </row>
    <row r="37" spans="1:10" s="91" customFormat="1" ht="22.7" customHeight="1" x14ac:dyDescent="0.2">
      <c r="A37" s="132"/>
      <c r="B37" s="111" t="s">
        <v>103</v>
      </c>
      <c r="C37" s="112"/>
      <c r="D37" s="112"/>
      <c r="E37" s="112"/>
      <c r="F37" s="113"/>
      <c r="G37" s="90" t="s">
        <v>104</v>
      </c>
      <c r="H37" s="86">
        <v>291697891.06999999</v>
      </c>
      <c r="I37" s="86">
        <v>279879349.88999999</v>
      </c>
      <c r="J37" s="98">
        <f t="shared" si="0"/>
        <v>95.948362486733288</v>
      </c>
    </row>
    <row r="38" spans="1:10" s="91" customFormat="1" ht="22.7" customHeight="1" x14ac:dyDescent="0.2">
      <c r="A38" s="132"/>
      <c r="B38" s="111" t="s">
        <v>105</v>
      </c>
      <c r="C38" s="112"/>
      <c r="D38" s="112"/>
      <c r="E38" s="112"/>
      <c r="F38" s="113"/>
      <c r="G38" s="90" t="s">
        <v>106</v>
      </c>
      <c r="H38" s="86">
        <v>30057613.48</v>
      </c>
      <c r="I38" s="86">
        <v>24470802.640000001</v>
      </c>
      <c r="J38" s="98">
        <f t="shared" si="0"/>
        <v>81.41299260595855</v>
      </c>
    </row>
    <row r="39" spans="1:10" s="91" customFormat="1" ht="22.7" customHeight="1" x14ac:dyDescent="0.2">
      <c r="A39" s="133"/>
      <c r="B39" s="111" t="s">
        <v>107</v>
      </c>
      <c r="C39" s="112"/>
      <c r="D39" s="112"/>
      <c r="E39" s="112"/>
      <c r="F39" s="113"/>
      <c r="G39" s="90" t="s">
        <v>108</v>
      </c>
      <c r="H39" s="86">
        <v>99435105.010000005</v>
      </c>
      <c r="I39" s="86">
        <v>123549327.53</v>
      </c>
      <c r="J39" s="98">
        <f t="shared" si="0"/>
        <v>124.25121642660797</v>
      </c>
    </row>
    <row r="40" spans="1:10" s="91" customFormat="1" ht="24.4" customHeight="1" x14ac:dyDescent="0.2">
      <c r="A40" s="101">
        <v>8</v>
      </c>
      <c r="B40" s="117" t="s">
        <v>109</v>
      </c>
      <c r="C40" s="118"/>
      <c r="D40" s="118"/>
      <c r="E40" s="118"/>
      <c r="F40" s="119"/>
      <c r="G40" s="100" t="s">
        <v>110</v>
      </c>
      <c r="H40" s="97">
        <f>SUM(H41:H43)</f>
        <v>289932278.47000003</v>
      </c>
      <c r="I40" s="97">
        <v>319186245.25</v>
      </c>
      <c r="J40" s="98">
        <f t="shared" si="0"/>
        <v>110.08993097780487</v>
      </c>
    </row>
    <row r="41" spans="1:10" s="91" customFormat="1" ht="25.35" customHeight="1" x14ac:dyDescent="0.2">
      <c r="A41" s="92"/>
      <c r="B41" s="111" t="s">
        <v>111</v>
      </c>
      <c r="C41" s="112"/>
      <c r="D41" s="112"/>
      <c r="E41" s="112"/>
      <c r="F41" s="113"/>
      <c r="G41" s="90" t="s">
        <v>112</v>
      </c>
      <c r="H41" s="86">
        <v>229077917.99000001</v>
      </c>
      <c r="I41" s="86">
        <v>262802878.08000001</v>
      </c>
      <c r="J41" s="98">
        <f t="shared" si="0"/>
        <v>114.72204758359652</v>
      </c>
    </row>
    <row r="42" spans="1:10" s="91" customFormat="1" ht="25.35" customHeight="1" x14ac:dyDescent="0.2">
      <c r="A42" s="92"/>
      <c r="B42" s="111" t="s">
        <v>113</v>
      </c>
      <c r="C42" s="112"/>
      <c r="D42" s="112"/>
      <c r="E42" s="112"/>
      <c r="F42" s="113"/>
      <c r="G42" s="90" t="s">
        <v>114</v>
      </c>
      <c r="H42" s="86">
        <v>4721617.6900000004</v>
      </c>
      <c r="I42" s="86">
        <v>6718895.1200000001</v>
      </c>
      <c r="J42" s="98">
        <f t="shared" si="0"/>
        <v>142.3007020290963</v>
      </c>
    </row>
    <row r="43" spans="1:10" s="91" customFormat="1" ht="25.35" customHeight="1" x14ac:dyDescent="0.2">
      <c r="A43" s="92"/>
      <c r="B43" s="111" t="s">
        <v>115</v>
      </c>
      <c r="C43" s="112"/>
      <c r="D43" s="112"/>
      <c r="E43" s="112"/>
      <c r="F43" s="113"/>
      <c r="G43" s="90" t="s">
        <v>116</v>
      </c>
      <c r="H43" s="86">
        <v>56132742.789999999</v>
      </c>
      <c r="I43" s="86">
        <v>49664472.049999997</v>
      </c>
      <c r="J43" s="98">
        <f t="shared" si="0"/>
        <v>88.476831135441472</v>
      </c>
    </row>
    <row r="44" spans="1:10" s="91" customFormat="1" ht="27" customHeight="1" x14ac:dyDescent="0.2">
      <c r="A44" s="99">
        <v>10</v>
      </c>
      <c r="B44" s="117" t="s">
        <v>117</v>
      </c>
      <c r="C44" s="118"/>
      <c r="D44" s="118"/>
      <c r="E44" s="118"/>
      <c r="F44" s="119"/>
      <c r="G44" s="100" t="s">
        <v>118</v>
      </c>
      <c r="H44" s="97">
        <f>SUM(H45:H48)</f>
        <v>173427206.74000001</v>
      </c>
      <c r="I44" s="97">
        <v>188717240.30000001</v>
      </c>
      <c r="J44" s="98">
        <f t="shared" si="0"/>
        <v>108.81639844601926</v>
      </c>
    </row>
    <row r="45" spans="1:10" s="91" customFormat="1" ht="24.4" customHeight="1" x14ac:dyDescent="0.2">
      <c r="A45" s="131"/>
      <c r="B45" s="111" t="s">
        <v>119</v>
      </c>
      <c r="C45" s="112"/>
      <c r="D45" s="112"/>
      <c r="E45" s="112"/>
      <c r="F45" s="113"/>
      <c r="G45" s="90" t="s">
        <v>120</v>
      </c>
      <c r="H45" s="86">
        <v>9356565.7400000002</v>
      </c>
      <c r="I45" s="86">
        <v>10019260.82</v>
      </c>
      <c r="J45" s="98">
        <f t="shared" si="0"/>
        <v>107.08267433174686</v>
      </c>
    </row>
    <row r="46" spans="1:10" s="91" customFormat="1" ht="24.4" customHeight="1" x14ac:dyDescent="0.2">
      <c r="A46" s="132"/>
      <c r="B46" s="111" t="s">
        <v>121</v>
      </c>
      <c r="C46" s="112"/>
      <c r="D46" s="112"/>
      <c r="E46" s="112"/>
      <c r="F46" s="113"/>
      <c r="G46" s="90" t="s">
        <v>122</v>
      </c>
      <c r="H46" s="86">
        <v>35447900.829999998</v>
      </c>
      <c r="I46" s="86">
        <v>41721539.68</v>
      </c>
      <c r="J46" s="98">
        <f t="shared" si="0"/>
        <v>117.69819567056152</v>
      </c>
    </row>
    <row r="47" spans="1:10" s="91" customFormat="1" ht="24.4" customHeight="1" x14ac:dyDescent="0.2">
      <c r="A47" s="132"/>
      <c r="B47" s="111" t="s">
        <v>123</v>
      </c>
      <c r="C47" s="112"/>
      <c r="D47" s="112"/>
      <c r="E47" s="112"/>
      <c r="F47" s="113"/>
      <c r="G47" s="90" t="s">
        <v>124</v>
      </c>
      <c r="H47" s="86">
        <v>76423671.609999999</v>
      </c>
      <c r="I47" s="86">
        <v>82719848.439999998</v>
      </c>
      <c r="J47" s="98">
        <f t="shared" si="0"/>
        <v>108.23851654514876</v>
      </c>
    </row>
    <row r="48" spans="1:10" s="91" customFormat="1" ht="24.4" customHeight="1" x14ac:dyDescent="0.2">
      <c r="A48" s="133"/>
      <c r="B48" s="111" t="s">
        <v>125</v>
      </c>
      <c r="C48" s="112"/>
      <c r="D48" s="112"/>
      <c r="E48" s="112"/>
      <c r="F48" s="113"/>
      <c r="G48" s="90" t="s">
        <v>126</v>
      </c>
      <c r="H48" s="86">
        <v>52199068.560000002</v>
      </c>
      <c r="I48" s="86">
        <v>54256591.359999999</v>
      </c>
      <c r="J48" s="98">
        <f t="shared" si="0"/>
        <v>103.94168489354362</v>
      </c>
    </row>
    <row r="49" spans="1:10" s="102" customFormat="1" ht="27.2" customHeight="1" x14ac:dyDescent="0.2">
      <c r="A49" s="99">
        <v>11</v>
      </c>
      <c r="B49" s="117" t="s">
        <v>127</v>
      </c>
      <c r="C49" s="118"/>
      <c r="D49" s="118"/>
      <c r="E49" s="118"/>
      <c r="F49" s="119"/>
      <c r="G49" s="100" t="s">
        <v>128</v>
      </c>
      <c r="H49" s="97">
        <f>SUM(H50:H52)</f>
        <v>251521719.54999998</v>
      </c>
      <c r="I49" s="97">
        <v>274067358.69</v>
      </c>
      <c r="J49" s="98">
        <f t="shared" si="0"/>
        <v>108.96369473790837</v>
      </c>
    </row>
    <row r="50" spans="1:10" s="91" customFormat="1" ht="22.9" customHeight="1" x14ac:dyDescent="0.2">
      <c r="A50" s="131"/>
      <c r="B50" s="111" t="s">
        <v>129</v>
      </c>
      <c r="C50" s="112"/>
      <c r="D50" s="112"/>
      <c r="E50" s="112"/>
      <c r="F50" s="113"/>
      <c r="G50" s="90" t="s">
        <v>130</v>
      </c>
      <c r="H50" s="86">
        <v>207962116.00999999</v>
      </c>
      <c r="I50" s="86">
        <v>233670021.13</v>
      </c>
      <c r="J50" s="98">
        <f t="shared" si="0"/>
        <v>112.36182128420151</v>
      </c>
    </row>
    <row r="51" spans="1:10" s="91" customFormat="1" ht="22.9" customHeight="1" x14ac:dyDescent="0.2">
      <c r="A51" s="132"/>
      <c r="B51" s="111" t="s">
        <v>131</v>
      </c>
      <c r="C51" s="112"/>
      <c r="D51" s="112"/>
      <c r="E51" s="112"/>
      <c r="F51" s="113"/>
      <c r="G51" s="90" t="s">
        <v>132</v>
      </c>
      <c r="H51" s="86">
        <v>7469593.54</v>
      </c>
      <c r="I51" s="86">
        <v>5250210.74</v>
      </c>
      <c r="J51" s="98">
        <f t="shared" si="0"/>
        <v>70.287770169620231</v>
      </c>
    </row>
    <row r="52" spans="1:10" s="91" customFormat="1" ht="22.9" customHeight="1" x14ac:dyDescent="0.2">
      <c r="A52" s="133"/>
      <c r="B52" s="111" t="s">
        <v>133</v>
      </c>
      <c r="C52" s="112"/>
      <c r="D52" s="112"/>
      <c r="E52" s="112"/>
      <c r="F52" s="113"/>
      <c r="G52" s="90" t="s">
        <v>134</v>
      </c>
      <c r="H52" s="86">
        <v>36090010</v>
      </c>
      <c r="I52" s="86">
        <v>35147126.82</v>
      </c>
      <c r="J52" s="98">
        <f t="shared" si="0"/>
        <v>97.387412250647756</v>
      </c>
    </row>
    <row r="53" spans="1:10" s="91" customFormat="1" ht="26.45" customHeight="1" x14ac:dyDescent="0.2">
      <c r="A53" s="99">
        <v>12</v>
      </c>
      <c r="B53" s="117" t="s">
        <v>135</v>
      </c>
      <c r="C53" s="118"/>
      <c r="D53" s="118"/>
      <c r="E53" s="118"/>
      <c r="F53" s="119"/>
      <c r="G53" s="100" t="s">
        <v>136</v>
      </c>
      <c r="H53" s="97">
        <f>SUM(H54:H56)</f>
        <v>42053704.950000003</v>
      </c>
      <c r="I53" s="97">
        <v>66374956.380000003</v>
      </c>
      <c r="J53" s="98">
        <f t="shared" si="0"/>
        <v>157.83379005230788</v>
      </c>
    </row>
    <row r="54" spans="1:10" s="91" customFormat="1" ht="22.9" customHeight="1" x14ac:dyDescent="0.2">
      <c r="A54" s="131"/>
      <c r="B54" s="111" t="s">
        <v>137</v>
      </c>
      <c r="C54" s="112"/>
      <c r="D54" s="112"/>
      <c r="E54" s="112"/>
      <c r="F54" s="113"/>
      <c r="G54" s="90" t="s">
        <v>138</v>
      </c>
      <c r="H54" s="86">
        <v>13501779.949999999</v>
      </c>
      <c r="I54" s="86">
        <v>14706036</v>
      </c>
      <c r="J54" s="98">
        <f t="shared" si="0"/>
        <v>108.91923920001378</v>
      </c>
    </row>
    <row r="55" spans="1:10" s="91" customFormat="1" ht="22.9" customHeight="1" x14ac:dyDescent="0.2">
      <c r="A55" s="132"/>
      <c r="B55" s="111" t="s">
        <v>139</v>
      </c>
      <c r="C55" s="112"/>
      <c r="D55" s="112"/>
      <c r="E55" s="112"/>
      <c r="F55" s="113"/>
      <c r="G55" s="90" t="s">
        <v>140</v>
      </c>
      <c r="H55" s="86">
        <v>27622125</v>
      </c>
      <c r="I55" s="86">
        <v>50395110.229999997</v>
      </c>
      <c r="J55" s="98">
        <f t="shared" si="0"/>
        <v>182.44472584929653</v>
      </c>
    </row>
    <row r="56" spans="1:10" s="91" customFormat="1" ht="22.9" customHeight="1" x14ac:dyDescent="0.2">
      <c r="A56" s="133"/>
      <c r="B56" s="111" t="s">
        <v>141</v>
      </c>
      <c r="C56" s="112"/>
      <c r="D56" s="112"/>
      <c r="E56" s="112"/>
      <c r="F56" s="113"/>
      <c r="G56" s="90" t="s">
        <v>142</v>
      </c>
      <c r="H56" s="86">
        <v>929800</v>
      </c>
      <c r="I56" s="86">
        <v>1273810.1499999999</v>
      </c>
      <c r="J56" s="98">
        <f t="shared" si="0"/>
        <v>136.99829533232952</v>
      </c>
    </row>
    <row r="57" spans="1:10" ht="33" customHeight="1" thickBot="1" x14ac:dyDescent="0.3">
      <c r="A57" s="96"/>
      <c r="B57" s="114" t="s">
        <v>40</v>
      </c>
      <c r="C57" s="115"/>
      <c r="D57" s="115"/>
      <c r="E57" s="115"/>
      <c r="F57" s="115"/>
      <c r="G57" s="116"/>
      <c r="H57" s="103">
        <f>H53+H49+H44+H40+H34+H32+H27+H21+H18+H15+H7</f>
        <v>8005877905.8200006</v>
      </c>
      <c r="I57" s="103">
        <f>I53+I49+I44+I40+I34+I32+I27+I21+I18+I15+I7</f>
        <v>8534460917.1800003</v>
      </c>
      <c r="J57" s="98">
        <f>I57/H57*100</f>
        <v>106.60243657945043</v>
      </c>
    </row>
    <row r="58" spans="1:10" x14ac:dyDescent="0.2">
      <c r="C58" s="80"/>
      <c r="D58" s="80"/>
      <c r="E58" s="80"/>
      <c r="F58" s="80"/>
      <c r="G58" s="80"/>
      <c r="H58" s="87"/>
      <c r="I58" s="88"/>
    </row>
    <row r="59" spans="1:10" ht="27" customHeight="1" x14ac:dyDescent="0.2">
      <c r="C59" s="80"/>
      <c r="D59" s="80"/>
      <c r="E59" s="80"/>
      <c r="F59" s="80"/>
      <c r="G59" s="80"/>
      <c r="H59" s="104"/>
      <c r="I59" s="104"/>
    </row>
  </sheetData>
  <mergeCells count="62">
    <mergeCell ref="B9:F9"/>
    <mergeCell ref="B10:F10"/>
    <mergeCell ref="B11:F11"/>
    <mergeCell ref="B21:F21"/>
    <mergeCell ref="B22:F22"/>
    <mergeCell ref="B12:F12"/>
    <mergeCell ref="B19:F19"/>
    <mergeCell ref="A35:A39"/>
    <mergeCell ref="A45:A48"/>
    <mergeCell ref="A50:A52"/>
    <mergeCell ref="A54:A56"/>
    <mergeCell ref="A7:A14"/>
    <mergeCell ref="A19:A20"/>
    <mergeCell ref="A22:A26"/>
    <mergeCell ref="A28:A31"/>
    <mergeCell ref="B5:F5"/>
    <mergeCell ref="B1:J3"/>
    <mergeCell ref="B7:F7"/>
    <mergeCell ref="B8:F8"/>
    <mergeCell ref="B6:F6"/>
    <mergeCell ref="B20:F20"/>
    <mergeCell ref="B13:F13"/>
    <mergeCell ref="B14:F14"/>
    <mergeCell ref="B15:F15"/>
    <mergeCell ref="B17:F17"/>
    <mergeCell ref="B18:F18"/>
    <mergeCell ref="B16:F16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3:F43"/>
    <mergeCell ref="B44:F44"/>
    <mergeCell ref="B45:F45"/>
    <mergeCell ref="B38:F38"/>
    <mergeCell ref="B39:F39"/>
    <mergeCell ref="B40:F40"/>
    <mergeCell ref="B41:F41"/>
    <mergeCell ref="B42:F42"/>
    <mergeCell ref="B46:F46"/>
    <mergeCell ref="B47:F47"/>
    <mergeCell ref="B48:F48"/>
    <mergeCell ref="B49:F49"/>
    <mergeCell ref="B55:F55"/>
    <mergeCell ref="B56:F56"/>
    <mergeCell ref="B57:G57"/>
    <mergeCell ref="B50:F50"/>
    <mergeCell ref="B51:F51"/>
    <mergeCell ref="B52:F52"/>
    <mergeCell ref="B53:F53"/>
    <mergeCell ref="B54:F54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15" customHeight="1" x14ac:dyDescent="0.2">
      <c r="A4" s="1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ht="16.5" customHeight="1" x14ac:dyDescent="0.2">
      <c r="A6" s="1"/>
      <c r="B6" s="140" t="s">
        <v>42</v>
      </c>
      <c r="C6" s="140"/>
      <c r="D6" s="140"/>
      <c r="E6" s="140"/>
      <c r="F6" s="140"/>
      <c r="G6" s="140"/>
      <c r="H6" s="140"/>
      <c r="I6" s="140"/>
      <c r="J6" s="140"/>
      <c r="K6" s="14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38" t="s">
        <v>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9" t="s">
        <v>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41" t="s">
        <v>14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42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3" t="s">
        <v>22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4" t="s">
        <v>24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5" t="s">
        <v>26</v>
      </c>
      <c r="G14" s="145"/>
      <c r="H14" s="145"/>
      <c r="I14" s="145"/>
      <c r="J14" s="145"/>
      <c r="K14" s="145"/>
      <c r="L14" s="145"/>
      <c r="M14" s="145"/>
      <c r="N14" s="145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48" t="s">
        <v>28</v>
      </c>
      <c r="G15" s="148"/>
      <c r="H15" s="148"/>
      <c r="I15" s="148"/>
      <c r="J15" s="148"/>
      <c r="K15" s="148"/>
      <c r="L15" s="148"/>
      <c r="M15" s="148"/>
      <c r="N15" s="148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9" t="s">
        <v>30</v>
      </c>
      <c r="I16" s="149"/>
      <c r="J16" s="149"/>
      <c r="K16" s="149"/>
      <c r="L16" s="149"/>
      <c r="M16" s="149"/>
      <c r="N16" s="149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50" t="s">
        <v>32</v>
      </c>
      <c r="I17" s="150"/>
      <c r="J17" s="150"/>
      <c r="K17" s="150"/>
      <c r="L17" s="150"/>
      <c r="M17" s="150"/>
      <c r="N17" s="150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51" t="s">
        <v>34</v>
      </c>
      <c r="J18" s="151"/>
      <c r="K18" s="151"/>
      <c r="L18" s="151"/>
      <c r="M18" s="151"/>
      <c r="N18" s="151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52" t="s">
        <v>36</v>
      </c>
      <c r="K19" s="152"/>
      <c r="L19" s="152"/>
      <c r="M19" s="152"/>
      <c r="N19" s="152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46" t="s">
        <v>38</v>
      </c>
      <c r="L20" s="146"/>
      <c r="M20" s="146"/>
      <c r="N20" s="146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53" t="s">
        <v>38</v>
      </c>
      <c r="L21" s="153"/>
      <c r="M21" s="153"/>
      <c r="N21" s="153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47" t="s">
        <v>40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Неясова Мария Николаевна</cp:lastModifiedBy>
  <cp:revision>0</cp:revision>
  <cp:lastPrinted>2019-05-27T11:48:21Z</cp:lastPrinted>
  <dcterms:created xsi:type="dcterms:W3CDTF">2017-02-20T14:15:25Z</dcterms:created>
  <dcterms:modified xsi:type="dcterms:W3CDTF">2021-03-29T07:01:17Z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