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Электронная почта\Русанова\2021 год\Аналитика для сайта\2 кв\"/>
    </mc:Choice>
  </mc:AlternateContent>
  <xr:revisionPtr revIDLastSave="0" documentId="13_ncr:1_{A629E04A-1AA4-47B4-ABFF-8382FBD73571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Результат 1" sheetId="1" r:id="rId1"/>
  </sheets>
  <calcPr calcId="179021"/>
</workbook>
</file>

<file path=xl/calcChain.xml><?xml version="1.0" encoding="utf-8"?>
<calcChain xmlns="http://schemas.openxmlformats.org/spreadsheetml/2006/main">
  <c r="E16" i="1" l="1"/>
  <c r="E9" i="1"/>
  <c r="E6" i="1"/>
  <c r="E21" i="1"/>
  <c r="E12" i="1"/>
  <c r="E13" i="1"/>
  <c r="E17" i="1"/>
  <c r="E8" i="1"/>
  <c r="E10" i="1"/>
  <c r="E7" i="1"/>
  <c r="E15" i="1"/>
  <c r="E18" i="1"/>
  <c r="E14" i="1"/>
  <c r="E23" i="1" l="1"/>
  <c r="D23" i="1"/>
  <c r="F7" i="1"/>
  <c r="F8" i="1"/>
  <c r="F9" i="1"/>
  <c r="F10" i="1"/>
  <c r="F12" i="1"/>
  <c r="F13" i="1"/>
  <c r="F14" i="1"/>
  <c r="F15" i="1"/>
  <c r="F16" i="1"/>
  <c r="F17" i="1"/>
  <c r="F18" i="1"/>
  <c r="F21" i="1"/>
  <c r="F6" i="1"/>
  <c r="F23" i="1" l="1"/>
</calcChain>
</file>

<file path=xl/sharedStrings.xml><?xml version="1.0" encoding="utf-8"?>
<sst xmlns="http://schemas.openxmlformats.org/spreadsheetml/2006/main" count="24" uniqueCount="24">
  <si>
    <t>Наименование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</si>
  <si>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</si>
  <si>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</si>
  <si>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</si>
  <si>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</si>
  <si>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</si>
  <si>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</si>
  <si>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</si>
  <si>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</si>
  <si>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</si>
  <si>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</si>
  <si>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</si>
  <si>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</si>
  <si>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</si>
  <si>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</si>
  <si>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</si>
  <si>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</si>
  <si>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</si>
  <si>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</si>
  <si>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Итого:</t>
  </si>
  <si>
    <t>% исполнения
2021 г. к 2020 г.</t>
  </si>
  <si>
    <t>Исполнено за
 2 кв.2021года</t>
  </si>
  <si>
    <t>Исполнено за
 2 кв.2020 года</t>
  </si>
  <si>
    <t>Аналитические данные о расходах бюджета Ленинского городского округа за 2 квартал 2021 года в разрезе муниципальных программ в сравнении с 2 кварталом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</si>
</sst>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E57373"/>
        <bgColor rgb="FFEF9A9A"/>
      </patternFill>
    </fill>
    <fill>
      <patternFill patternType="solid">
        <fgColor theme="0"/>
        <bgColor rgb="FFEF9A9A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4" fillId="4" borderId="1" applyNumberFormat="0" applyFont="0" applyBorder="0" applyAlignment="0" applyProtection="0">
      <alignment horizontal="left" wrapText="1"/>
    </xf>
  </cellStyleXfs>
  <cellXfs count="36">
    <xf numFmtId="0" fontId="0" fillId="0" borderId="0" xfId="0"/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3" fillId="3" borderId="0" xfId="0" applyFont="1" applyFill="1"/>
    <xf numFmtId="164" fontId="2" fillId="5" borderId="2" xfId="1" applyNumberFormat="1" applyFont="1" applyFill="1" applyBorder="1" applyAlignment="1">
      <alignment horizontal="right" vertical="center"/>
    </xf>
    <xf numFmtId="164" fontId="2" fillId="2" borderId="12" xfId="0" applyNumberFormat="1" applyFont="1" applyFill="1" applyBorder="1" applyAlignment="1">
      <alignment horizontal="right" vertical="center"/>
    </xf>
    <xf numFmtId="164" fontId="2" fillId="2" borderId="3" xfId="0" applyNumberFormat="1" applyFont="1" applyFill="1" applyBorder="1" applyAlignment="1">
      <alignment horizontal="right" vertical="center"/>
    </xf>
    <xf numFmtId="164" fontId="2" fillId="0" borderId="3" xfId="0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0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6" fillId="2" borderId="16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left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vertical="center"/>
    </xf>
    <xf numFmtId="0" fontId="2" fillId="2" borderId="1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vertical="center"/>
    </xf>
    <xf numFmtId="164" fontId="2" fillId="2" borderId="5" xfId="0" applyNumberFormat="1" applyFont="1" applyFill="1" applyBorder="1" applyAlignment="1">
      <alignment horizontal="right" vertical="center"/>
    </xf>
    <xf numFmtId="0" fontId="2" fillId="0" borderId="19" xfId="0" applyNumberFormat="1" applyFont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20" xfId="0" applyNumberFormat="1" applyFont="1" applyFill="1" applyBorder="1" applyAlignment="1">
      <alignment horizontal="right" vertical="center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2" fillId="3" borderId="13" xfId="0" applyNumberFormat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right" vertical="center"/>
    </xf>
    <xf numFmtId="164" fontId="2" fillId="0" borderId="3" xfId="1" applyNumberFormat="1" applyFont="1" applyFill="1" applyBorder="1" applyAlignment="1">
      <alignment horizontal="right" vertical="center"/>
    </xf>
    <xf numFmtId="0" fontId="7" fillId="3" borderId="0" xfId="0" applyNumberFormat="1" applyFont="1" applyFill="1" applyBorder="1" applyAlignment="1">
      <alignment horizontal="center" wrapText="1"/>
    </xf>
    <xf numFmtId="0" fontId="1" fillId="0" borderId="0" xfId="0" applyNumberFormat="1" applyFont="1" applyBorder="1" applyAlignment="1"/>
    <xf numFmtId="0" fontId="1" fillId="0" borderId="14" xfId="0" applyNumberFormat="1" applyFont="1" applyBorder="1" applyAlignment="1"/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</cellXfs>
  <cellStyles count="2">
    <cellStyle name="7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zoomScaleNormal="100" workbookViewId="0">
      <selection activeCell="G4" sqref="G4"/>
    </sheetView>
  </sheetViews>
  <sheetFormatPr defaultRowHeight="15" x14ac:dyDescent="0.25"/>
  <cols>
    <col min="1" max="2" width="0.5703125" customWidth="1"/>
    <col min="3" max="3" width="49.7109375" customWidth="1"/>
    <col min="4" max="4" width="16.28515625" customWidth="1"/>
    <col min="5" max="5" width="15.140625" customWidth="1"/>
    <col min="6" max="6" width="13.5703125" customWidth="1"/>
    <col min="7" max="8" width="9.140625" customWidth="1"/>
  </cols>
  <sheetData>
    <row r="1" spans="1:16" s="3" customFormat="1" ht="36.75" customHeight="1" x14ac:dyDescent="0.25">
      <c r="A1" s="29" t="s">
        <v>23</v>
      </c>
      <c r="B1" s="29"/>
      <c r="C1" s="29"/>
      <c r="D1" s="29"/>
      <c r="E1" s="29"/>
      <c r="F1" s="29"/>
      <c r="G1"/>
      <c r="H1"/>
      <c r="I1"/>
      <c r="J1"/>
      <c r="K1"/>
      <c r="L1"/>
      <c r="M1"/>
      <c r="N1"/>
      <c r="O1"/>
      <c r="P1"/>
    </row>
    <row r="2" spans="1:16" ht="11.25" customHeight="1" thickBot="1" x14ac:dyDescent="0.3">
      <c r="A2" s="8"/>
      <c r="B2" s="9"/>
      <c r="C2" s="9"/>
      <c r="D2" s="9"/>
      <c r="E2" s="9"/>
      <c r="F2" s="10"/>
    </row>
    <row r="3" spans="1:16" ht="60.75" customHeight="1" thickBot="1" x14ac:dyDescent="0.3">
      <c r="A3" s="8"/>
      <c r="B3" s="32" t="s">
        <v>0</v>
      </c>
      <c r="C3" s="33"/>
      <c r="D3" s="25" t="s">
        <v>21</v>
      </c>
      <c r="E3" s="26" t="s">
        <v>22</v>
      </c>
      <c r="F3" s="24" t="s">
        <v>20</v>
      </c>
    </row>
    <row r="4" spans="1:16" ht="15.75" thickBot="1" x14ac:dyDescent="0.3">
      <c r="A4" s="8"/>
      <c r="B4" s="34">
        <v>1</v>
      </c>
      <c r="C4" s="35"/>
      <c r="D4" s="11">
        <v>2</v>
      </c>
      <c r="E4" s="12">
        <v>3</v>
      </c>
      <c r="F4" s="21">
        <v>4</v>
      </c>
    </row>
    <row r="5" spans="1:16" ht="15" customHeight="1" x14ac:dyDescent="0.25">
      <c r="A5" s="8"/>
      <c r="B5" s="13"/>
      <c r="C5" s="14" t="s">
        <v>1</v>
      </c>
      <c r="D5" s="5">
        <v>9760333.5999999996</v>
      </c>
      <c r="E5" s="5">
        <v>0</v>
      </c>
      <c r="F5" s="22">
        <v>0</v>
      </c>
    </row>
    <row r="6" spans="1:16" ht="15" customHeight="1" x14ac:dyDescent="0.25">
      <c r="A6" s="8"/>
      <c r="B6" s="15"/>
      <c r="C6" s="16" t="s">
        <v>2</v>
      </c>
      <c r="D6" s="6">
        <v>247824191</v>
      </c>
      <c r="E6" s="27">
        <f>115760926.65+15510094.6+12067498.84+5245213</f>
        <v>148583733.09</v>
      </c>
      <c r="F6" s="22">
        <f>D6/E6*100</f>
        <v>166.79093050508305</v>
      </c>
    </row>
    <row r="7" spans="1:16" ht="15" customHeight="1" x14ac:dyDescent="0.25">
      <c r="A7" s="8"/>
      <c r="B7" s="15"/>
      <c r="C7" s="16" t="s">
        <v>3</v>
      </c>
      <c r="D7" s="6">
        <v>2343710774.4499998</v>
      </c>
      <c r="E7" s="4">
        <f>2375964611.16</f>
        <v>2375964611.1599998</v>
      </c>
      <c r="F7" s="22">
        <f t="shared" ref="F7:F23" si="0">D7/E7*100</f>
        <v>98.642495070907103</v>
      </c>
    </row>
    <row r="8" spans="1:16" ht="27" customHeight="1" x14ac:dyDescent="0.25">
      <c r="A8" s="8"/>
      <c r="B8" s="15"/>
      <c r="C8" s="16" t="s">
        <v>4</v>
      </c>
      <c r="D8" s="6">
        <v>49336001.810000002</v>
      </c>
      <c r="E8" s="27">
        <f>50020499.48+722285.42</f>
        <v>50742784.899999999</v>
      </c>
      <c r="F8" s="22">
        <f t="shared" si="0"/>
        <v>97.227619467925592</v>
      </c>
    </row>
    <row r="9" spans="1:16" ht="15" customHeight="1" x14ac:dyDescent="0.25">
      <c r="A9" s="8"/>
      <c r="B9" s="15"/>
      <c r="C9" s="16" t="s">
        <v>5</v>
      </c>
      <c r="D9" s="6">
        <v>148492888.33000001</v>
      </c>
      <c r="E9" s="27">
        <f>106084155.74+25344429.72+12867983.09+4440564</f>
        <v>148737132.54999998</v>
      </c>
      <c r="F9" s="22">
        <f t="shared" si="0"/>
        <v>99.835788000069272</v>
      </c>
    </row>
    <row r="10" spans="1:16" ht="27.75" customHeight="1" x14ac:dyDescent="0.25">
      <c r="A10" s="8"/>
      <c r="B10" s="15"/>
      <c r="C10" s="16" t="s">
        <v>6</v>
      </c>
      <c r="D10" s="6">
        <v>572893.01</v>
      </c>
      <c r="E10" s="4">
        <f>499263.06</f>
        <v>499263.06</v>
      </c>
      <c r="F10" s="22">
        <f t="shared" si="0"/>
        <v>114.74772637895543</v>
      </c>
    </row>
    <row r="11" spans="1:16" ht="27.75" customHeight="1" x14ac:dyDescent="0.25">
      <c r="A11" s="8"/>
      <c r="B11" s="15"/>
      <c r="C11" s="16" t="s">
        <v>7</v>
      </c>
      <c r="D11" s="6">
        <v>1880637.4</v>
      </c>
      <c r="E11" s="6">
        <v>0</v>
      </c>
      <c r="F11" s="22">
        <v>0</v>
      </c>
    </row>
    <row r="12" spans="1:16" ht="23.25" customHeight="1" x14ac:dyDescent="0.25">
      <c r="A12" s="8"/>
      <c r="B12" s="15"/>
      <c r="C12" s="16" t="s">
        <v>8</v>
      </c>
      <c r="D12" s="6">
        <v>56737149.909999996</v>
      </c>
      <c r="E12" s="27">
        <f>30606789.38+189876+229288+31500</f>
        <v>31057453.379999999</v>
      </c>
      <c r="F12" s="22">
        <f t="shared" si="0"/>
        <v>182.68448869840981</v>
      </c>
    </row>
    <row r="13" spans="1:16" ht="15" customHeight="1" x14ac:dyDescent="0.25">
      <c r="A13" s="8"/>
      <c r="B13" s="15"/>
      <c r="C13" s="16" t="s">
        <v>9</v>
      </c>
      <c r="D13" s="6">
        <v>2038298.36</v>
      </c>
      <c r="E13" s="4">
        <f>350537.81+134072.88</f>
        <v>484610.69</v>
      </c>
      <c r="F13" s="22">
        <f t="shared" si="0"/>
        <v>420.60532341950613</v>
      </c>
    </row>
    <row r="14" spans="1:16" ht="23.25" customHeight="1" x14ac:dyDescent="0.25">
      <c r="A14" s="8"/>
      <c r="B14" s="15"/>
      <c r="C14" s="16" t="s">
        <v>10</v>
      </c>
      <c r="D14" s="6">
        <v>44585060.939999998</v>
      </c>
      <c r="E14" s="4">
        <f>16192355.39</f>
        <v>16192355.390000001</v>
      </c>
      <c r="F14" s="22">
        <f t="shared" si="0"/>
        <v>275.34635861274779</v>
      </c>
    </row>
    <row r="15" spans="1:16" ht="15" customHeight="1" x14ac:dyDescent="0.25">
      <c r="A15" s="8"/>
      <c r="B15" s="15"/>
      <c r="C15" s="16" t="s">
        <v>11</v>
      </c>
      <c r="D15" s="6">
        <v>0</v>
      </c>
      <c r="E15" s="27">
        <f>14080400.28</f>
        <v>14080400.279999999</v>
      </c>
      <c r="F15" s="22">
        <f t="shared" si="0"/>
        <v>0</v>
      </c>
    </row>
    <row r="16" spans="1:16" ht="27" customHeight="1" x14ac:dyDescent="0.25">
      <c r="A16" s="8"/>
      <c r="B16" s="15"/>
      <c r="C16" s="16" t="s">
        <v>12</v>
      </c>
      <c r="D16" s="6">
        <v>368791711.11000001</v>
      </c>
      <c r="E16" s="7">
        <f>276974555.24+1114552.13+5327097.26+2069196.45+2832738.96+2659332.35+192400+20859019.61+135068.29</f>
        <v>312163960.29000002</v>
      </c>
      <c r="F16" s="22">
        <f t="shared" si="0"/>
        <v>118.14038711175783</v>
      </c>
    </row>
    <row r="17" spans="1:6" ht="51" customHeight="1" x14ac:dyDescent="0.25">
      <c r="A17" s="8"/>
      <c r="B17" s="15"/>
      <c r="C17" s="16" t="s">
        <v>13</v>
      </c>
      <c r="D17" s="6">
        <v>54515064.990000002</v>
      </c>
      <c r="E17" s="28">
        <f>28974783.07+183888</f>
        <v>29158671.07</v>
      </c>
      <c r="F17" s="22">
        <f t="shared" si="0"/>
        <v>186.96004649569923</v>
      </c>
    </row>
    <row r="18" spans="1:6" ht="27.75" customHeight="1" x14ac:dyDescent="0.25">
      <c r="A18" s="8"/>
      <c r="B18" s="15"/>
      <c r="C18" s="16" t="s">
        <v>14</v>
      </c>
      <c r="D18" s="6">
        <v>199493970.99000001</v>
      </c>
      <c r="E18" s="27">
        <f>165047675.1</f>
        <v>165047675.09999999</v>
      </c>
      <c r="F18" s="22">
        <f t="shared" si="0"/>
        <v>120.87051263771482</v>
      </c>
    </row>
    <row r="19" spans="1:6" ht="27" customHeight="1" x14ac:dyDescent="0.25">
      <c r="A19" s="8"/>
      <c r="B19" s="15"/>
      <c r="C19" s="16" t="s">
        <v>15</v>
      </c>
      <c r="D19" s="6">
        <v>89768922.989999995</v>
      </c>
      <c r="E19" s="6">
        <v>517042</v>
      </c>
      <c r="F19" s="22">
        <v>0</v>
      </c>
    </row>
    <row r="20" spans="1:6" ht="24.75" customHeight="1" x14ac:dyDescent="0.25">
      <c r="A20" s="8"/>
      <c r="B20" s="15"/>
      <c r="C20" s="16" t="s">
        <v>16</v>
      </c>
      <c r="D20" s="6">
        <v>1086648.47</v>
      </c>
      <c r="E20" s="6">
        <v>0</v>
      </c>
      <c r="F20" s="22">
        <v>0</v>
      </c>
    </row>
    <row r="21" spans="1:6" ht="27" customHeight="1" x14ac:dyDescent="0.25">
      <c r="A21" s="8"/>
      <c r="B21" s="15"/>
      <c r="C21" s="16" t="s">
        <v>17</v>
      </c>
      <c r="D21" s="6">
        <v>282182410.06</v>
      </c>
      <c r="E21" s="27">
        <f>253410227.29+4442056.22+6787596.56</f>
        <v>264639880.06999999</v>
      </c>
      <c r="F21" s="22">
        <f t="shared" si="0"/>
        <v>106.62883084188212</v>
      </c>
    </row>
    <row r="22" spans="1:6" ht="27" customHeight="1" thickBot="1" x14ac:dyDescent="0.3">
      <c r="A22" s="8"/>
      <c r="B22" s="15"/>
      <c r="C22" s="16" t="s">
        <v>18</v>
      </c>
      <c r="D22" s="6">
        <v>9119219.0299999993</v>
      </c>
      <c r="E22" s="6">
        <v>0</v>
      </c>
      <c r="F22" s="23">
        <v>0</v>
      </c>
    </row>
    <row r="23" spans="1:6" ht="15.75" thickBot="1" x14ac:dyDescent="0.3">
      <c r="A23" s="8"/>
      <c r="B23" s="17" t="s">
        <v>19</v>
      </c>
      <c r="C23" s="18"/>
      <c r="D23" s="19">
        <f>SUM(D5:D22)</f>
        <v>3909896176.4499993</v>
      </c>
      <c r="E23" s="19">
        <f>SUM(E5:E22)</f>
        <v>3557869573.0300007</v>
      </c>
      <c r="F23" s="20">
        <f t="shared" si="0"/>
        <v>109.89430883269284</v>
      </c>
    </row>
    <row r="24" spans="1:6" ht="37.5" customHeight="1" x14ac:dyDescent="0.25">
      <c r="A24" s="30"/>
      <c r="B24" s="31"/>
      <c r="C24" s="31"/>
      <c r="D24" s="1"/>
      <c r="E24" s="1"/>
      <c r="F24" s="2"/>
    </row>
  </sheetData>
  <mergeCells count="4">
    <mergeCell ref="A1:F1"/>
    <mergeCell ref="A24:C24"/>
    <mergeCell ref="B3:C3"/>
    <mergeCell ref="B4:C4"/>
  </mergeCells>
  <pageMargins left="0.23622047244094491" right="0.23622047244094491" top="0.39370078740157483" bottom="0.2362204724409449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Неясова Мария Николаевна</cp:lastModifiedBy>
  <cp:lastPrinted>2021-07-12T08:14:02Z</cp:lastPrinted>
  <dcterms:created xsi:type="dcterms:W3CDTF">2021-04-06T09:02:04Z</dcterms:created>
  <dcterms:modified xsi:type="dcterms:W3CDTF">2021-07-12T08:34:43Z</dcterms:modified>
</cp:coreProperties>
</file>